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ie de Empleo\2022\Boletín para impresión 2022\"/>
    </mc:Choice>
  </mc:AlternateContent>
  <bookViews>
    <workbookView xWindow="0" yWindow="0" windowWidth="23040" windowHeight="9384"/>
  </bookViews>
  <sheets>
    <sheet name="Cuadro 2" sheetId="1" r:id="rId1"/>
  </sheets>
  <externalReferences>
    <externalReference r:id="rId2"/>
  </externalReferences>
  <definedNames>
    <definedName name="_Regression_Int" localSheetId="0" hidden="1">1</definedName>
    <definedName name="A_impresión_IM" localSheetId="0">'Cuadro 2'!$A$1:$A$62</definedName>
    <definedName name="A_IMPRESIÓN_IM">#REF!</definedName>
    <definedName name="_xlnm.Print_Area" localSheetId="0">'Cuadro 2'!$A$1:$F$67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F42" i="1"/>
  <c r="J42" i="1" s="1"/>
  <c r="F41" i="1"/>
  <c r="F40" i="1" s="1"/>
  <c r="F39" i="1"/>
  <c r="F38" i="1"/>
  <c r="J38" i="1" s="1"/>
  <c r="F37" i="1"/>
  <c r="F36" i="1"/>
  <c r="J36" i="1" s="1"/>
  <c r="H34" i="1"/>
  <c r="F31" i="1"/>
  <c r="F23" i="1"/>
  <c r="F22" i="1"/>
  <c r="F21" i="1" s="1"/>
  <c r="H21" i="1"/>
  <c r="H20" i="1"/>
  <c r="F20" i="1"/>
  <c r="H19" i="1"/>
  <c r="F19" i="1"/>
  <c r="H18" i="1"/>
  <c r="F18" i="1"/>
  <c r="F17" i="1"/>
  <c r="F12" i="1"/>
  <c r="F10" i="1" s="1"/>
  <c r="F50" i="1" l="1"/>
  <c r="F58" i="1"/>
  <c r="H17" i="1"/>
  <c r="F29" i="1"/>
  <c r="F48" i="1" s="1"/>
  <c r="F15" i="1"/>
  <c r="F8" i="1" s="1"/>
  <c r="F56" i="1"/>
  <c r="F60" i="1"/>
  <c r="F59" i="1"/>
  <c r="J40" i="1"/>
  <c r="I40" i="1"/>
  <c r="F61" i="1"/>
  <c r="J37" i="1"/>
  <c r="F55" i="1"/>
  <c r="F34" i="1"/>
  <c r="J41" i="1"/>
  <c r="J39" i="1"/>
  <c r="F57" i="1"/>
  <c r="J34" i="1" l="1"/>
  <c r="F53" i="1"/>
  <c r="F27" i="1"/>
  <c r="F46" i="1" s="1"/>
</calcChain>
</file>

<file path=xl/sharedStrings.xml><?xml version="1.0" encoding="utf-8"?>
<sst xmlns="http://schemas.openxmlformats.org/spreadsheetml/2006/main" count="57" uniqueCount="26">
  <si>
    <t>Cuadro 2. EMPLEADOS, MONTOS Y SUELDO MEDIO MENSUAL EN LA REPÚBLICA, SEGÚN SECTOR:</t>
  </si>
  <si>
    <t>AÑOS 2018-2022</t>
  </si>
  <si>
    <t>Sector</t>
  </si>
  <si>
    <t>2019 (R)</t>
  </si>
  <si>
    <t xml:space="preserve">         Empleados</t>
  </si>
  <si>
    <t>TOTAL</t>
  </si>
  <si>
    <t>Privado</t>
  </si>
  <si>
    <t>..</t>
  </si>
  <si>
    <t xml:space="preserve">     Empresas particulares</t>
  </si>
  <si>
    <t>...</t>
  </si>
  <si>
    <t xml:space="preserve">     Zonas bananeras</t>
  </si>
  <si>
    <t>Público</t>
  </si>
  <si>
    <t xml:space="preserve">    Gobierno Central</t>
  </si>
  <si>
    <t xml:space="preserve">    Instituciones descentralizadas</t>
  </si>
  <si>
    <t xml:space="preserve">    Seguridad social </t>
  </si>
  <si>
    <t xml:space="preserve">    Municipios</t>
  </si>
  <si>
    <t xml:space="preserve">    Empresas públicas</t>
  </si>
  <si>
    <t xml:space="preserve">        No financieras</t>
  </si>
  <si>
    <t xml:space="preserve">        Financieras</t>
  </si>
  <si>
    <t xml:space="preserve">         Montos de sueldo mensual</t>
  </si>
  <si>
    <t xml:space="preserve">         Sueldo medio mensual (en balboas)</t>
  </si>
  <si>
    <t>Se incluye en el Gobierno Central a los empleados que pertenecen a las planillas de personal permanente (planilla 001), transitorio (002) y</t>
  </si>
  <si>
    <t>contingente (003).</t>
  </si>
  <si>
    <t>(R) Cifras revisadas.</t>
  </si>
  <si>
    <r>
      <rPr>
        <b/>
        <sz val="10"/>
        <rFont val="Arial"/>
        <family val="2"/>
      </rPr>
      <t>..</t>
    </r>
    <r>
      <rPr>
        <sz val="10"/>
        <rFont val="Arial"/>
        <family val="2"/>
      </rPr>
      <t xml:space="preserve"> Dato no aplicable al grupo o categoría.</t>
    </r>
  </si>
  <si>
    <r>
      <rPr>
        <b/>
        <sz val="10"/>
        <rFont val="Arial"/>
        <family val="2"/>
      </rPr>
      <t>...</t>
    </r>
    <r>
      <rPr>
        <sz val="10"/>
        <rFont val="Arial"/>
        <family val="2"/>
      </rPr>
      <t xml:space="preserve"> Información no disponible.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</si>
</sst>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m\o\n\th\ d\,\ yyyy"/>
    <numFmt numFmtId="166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165" fontId="1" fillId="0" borderId="0"/>
    <xf numFmtId="0" fontId="3" fillId="0" borderId="0"/>
    <xf numFmtId="164" fontId="1" fillId="0" borderId="0"/>
  </cellStyleXfs>
  <cellXfs count="57">
    <xf numFmtId="0" fontId="0" fillId="0" borderId="0" xfId="0"/>
    <xf numFmtId="3" fontId="3" fillId="0" borderId="0" xfId="1" applyNumberFormat="1" applyFont="1"/>
    <xf numFmtId="3" fontId="4" fillId="0" borderId="1" xfId="1" applyNumberFormat="1" applyFont="1" applyFill="1" applyBorder="1" applyAlignment="1" applyProtection="1">
      <alignment horizontal="center"/>
    </xf>
    <xf numFmtId="3" fontId="2" fillId="0" borderId="0" xfId="1" applyNumberFormat="1" applyFont="1" applyFill="1" applyBorder="1" applyAlignment="1" applyProtection="1">
      <alignment horizontal="center"/>
    </xf>
    <xf numFmtId="3" fontId="2" fillId="0" borderId="5" xfId="2" applyNumberFormat="1" applyFont="1" applyFill="1" applyBorder="1" applyProtection="1"/>
    <xf numFmtId="3" fontId="2" fillId="0" borderId="6" xfId="1" applyNumberFormat="1" applyFont="1" applyFill="1" applyBorder="1" applyProtection="1"/>
    <xf numFmtId="3" fontId="3" fillId="0" borderId="0" xfId="1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3" fontId="3" fillId="0" borderId="6" xfId="1" applyNumberFormat="1" applyFont="1" applyBorder="1"/>
    <xf numFmtId="3" fontId="4" fillId="0" borderId="0" xfId="1" applyNumberFormat="1" applyFont="1" applyFill="1" applyAlignment="1" applyProtection="1"/>
    <xf numFmtId="3" fontId="5" fillId="0" borderId="6" xfId="3" applyNumberFormat="1" applyFont="1" applyBorder="1" applyAlignment="1">
      <alignment horizontal="right"/>
    </xf>
    <xf numFmtId="3" fontId="5" fillId="0" borderId="6" xfId="1" applyNumberFormat="1" applyFont="1" applyBorder="1" applyAlignment="1">
      <alignment horizontal="right"/>
    </xf>
    <xf numFmtId="3" fontId="5" fillId="0" borderId="5" xfId="2" applyNumberFormat="1" applyFont="1" applyBorder="1"/>
    <xf numFmtId="3" fontId="3" fillId="0" borderId="0" xfId="1" applyNumberFormat="1" applyFont="1" applyAlignment="1" applyProtection="1">
      <alignment horizontal="left"/>
    </xf>
    <xf numFmtId="3" fontId="3" fillId="0" borderId="6" xfId="3" applyNumberFormat="1" applyFont="1" applyBorder="1"/>
    <xf numFmtId="3" fontId="5" fillId="0" borderId="6" xfId="3" applyNumberFormat="1" applyFont="1" applyFill="1" applyBorder="1" applyAlignment="1">
      <alignment horizontal="right"/>
    </xf>
    <xf numFmtId="3" fontId="3" fillId="0" borderId="0" xfId="1" applyNumberFormat="1" applyFont="1" applyAlignment="1"/>
    <xf numFmtId="3" fontId="5" fillId="0" borderId="6" xfId="1" applyNumberFormat="1" applyFont="1" applyBorder="1"/>
    <xf numFmtId="3" fontId="3" fillId="0" borderId="5" xfId="3" applyNumberFormat="1" applyFont="1" applyBorder="1" applyAlignment="1">
      <alignment horizontal="right"/>
    </xf>
    <xf numFmtId="3" fontId="5" fillId="0" borderId="5" xfId="2" applyNumberFormat="1" applyFont="1" applyBorder="1" applyAlignment="1">
      <alignment horizontal="right"/>
    </xf>
    <xf numFmtId="3" fontId="5" fillId="0" borderId="6" xfId="2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2" fillId="0" borderId="6" xfId="2" applyNumberFormat="1" applyFont="1" applyFill="1" applyBorder="1" applyProtection="1"/>
    <xf numFmtId="3" fontId="5" fillId="0" borderId="6" xfId="2" applyNumberFormat="1" applyFont="1" applyBorder="1" applyAlignment="1">
      <alignment horizontal="right"/>
    </xf>
    <xf numFmtId="3" fontId="5" fillId="0" borderId="6" xfId="2" applyNumberFormat="1" applyFont="1" applyBorder="1"/>
    <xf numFmtId="3" fontId="5" fillId="0" borderId="5" xfId="3" applyNumberFormat="1" applyFont="1" applyBorder="1" applyAlignment="1">
      <alignment horizontal="right"/>
    </xf>
    <xf numFmtId="3" fontId="3" fillId="0" borderId="6" xfId="3" applyNumberFormat="1" applyFont="1" applyBorder="1" applyAlignment="1">
      <alignment horizontal="right"/>
    </xf>
    <xf numFmtId="3" fontId="4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4" fontId="5" fillId="0" borderId="6" xfId="2" applyNumberFormat="1" applyFont="1" applyBorder="1"/>
    <xf numFmtId="4" fontId="5" fillId="0" borderId="6" xfId="1" applyNumberFormat="1" applyFont="1" applyBorder="1"/>
    <xf numFmtId="0" fontId="3" fillId="0" borderId="7" xfId="3" applyFont="1" applyBorder="1"/>
    <xf numFmtId="4" fontId="3" fillId="0" borderId="6" xfId="3" applyNumberFormat="1" applyFont="1" applyBorder="1"/>
    <xf numFmtId="0" fontId="3" fillId="0" borderId="0" xfId="3" applyFont="1"/>
    <xf numFmtId="4" fontId="3" fillId="0" borderId="6" xfId="1" applyNumberFormat="1" applyFont="1" applyBorder="1"/>
    <xf numFmtId="4" fontId="5" fillId="0" borderId="6" xfId="3" applyNumberFormat="1" applyFont="1" applyBorder="1" applyAlignment="1">
      <alignment horizontal="right"/>
    </xf>
    <xf numFmtId="4" fontId="3" fillId="0" borderId="6" xfId="3" applyNumberFormat="1" applyFont="1" applyBorder="1" applyAlignment="1">
      <alignment horizontal="right"/>
    </xf>
    <xf numFmtId="4" fontId="3" fillId="0" borderId="6" xfId="2" applyNumberFormat="1" applyFont="1" applyBorder="1"/>
    <xf numFmtId="4" fontId="3" fillId="0" borderId="6" xfId="1" applyNumberFormat="1" applyFont="1" applyFill="1" applyBorder="1"/>
    <xf numFmtId="4" fontId="3" fillId="0" borderId="0" xfId="1" applyNumberFormat="1" applyFont="1"/>
    <xf numFmtId="4" fontId="3" fillId="0" borderId="0" xfId="1" applyNumberFormat="1" applyFont="1" applyAlignment="1">
      <alignment horizontal="right"/>
    </xf>
    <xf numFmtId="0" fontId="3" fillId="0" borderId="8" xfId="3" applyFont="1" applyBorder="1"/>
    <xf numFmtId="0" fontId="3" fillId="0" borderId="9" xfId="3" applyFont="1" applyFill="1" applyBorder="1"/>
    <xf numFmtId="0" fontId="3" fillId="0" borderId="10" xfId="3" applyFont="1" applyBorder="1"/>
    <xf numFmtId="164" fontId="3" fillId="0" borderId="0" xfId="4" applyFont="1" applyAlignment="1" applyProtection="1"/>
    <xf numFmtId="166" fontId="3" fillId="0" borderId="0" xfId="1" applyNumberFormat="1" applyFont="1"/>
    <xf numFmtId="164" fontId="3" fillId="0" borderId="0" xfId="4" applyFont="1" applyAlignment="1" applyProtection="1">
      <alignment horizontal="left"/>
    </xf>
    <xf numFmtId="3" fontId="2" fillId="0" borderId="0" xfId="1" applyNumberFormat="1" applyFont="1" applyFill="1" applyBorder="1" applyAlignment="1" applyProtection="1">
      <alignment horizontal="center" vertical="center" wrapText="1"/>
    </xf>
    <xf numFmtId="1" fontId="2" fillId="2" borderId="2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3" fontId="3" fillId="0" borderId="3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2" fillId="2" borderId="1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Alignment="1" applyProtection="1">
      <alignment horizontal="center" vertical="center" wrapText="1"/>
    </xf>
    <xf numFmtId="3" fontId="2" fillId="0" borderId="0" xfId="1" applyNumberFormat="1" applyFont="1" applyFill="1" applyBorder="1" applyAlignment="1" applyProtection="1">
      <alignment horizontal="center" vertical="center" wrapText="1"/>
    </xf>
    <xf numFmtId="164" fontId="6" fillId="0" borderId="1" xfId="4" applyFont="1" applyBorder="1" applyAlignment="1" applyProtection="1">
      <alignment horizontal="left"/>
    </xf>
  </cellXfs>
  <cellStyles count="5">
    <cellStyle name="Normal" xfId="0" builtinId="0"/>
    <cellStyle name="Normal 2 2" xfId="3"/>
    <cellStyle name="Normal_CUAD0198" xfId="4"/>
    <cellStyle name="Normal_CUAD0398" xfId="1"/>
    <cellStyle name="Normal_CUAD0398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1%20&amp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"/>
      <sheetName val="Cuadro 2"/>
      <sheetName val="Datos 02"/>
    </sheetNames>
    <sheetDataSet>
      <sheetData sheetId="0"/>
      <sheetData sheetId="1"/>
      <sheetData sheetId="2">
        <row r="25">
          <cell r="B25">
            <v>164120</v>
          </cell>
          <cell r="C25">
            <v>261957064.48998338</v>
          </cell>
        </row>
        <row r="45">
          <cell r="B45">
            <v>600297</v>
          </cell>
          <cell r="C45">
            <v>667063881.8699559</v>
          </cell>
        </row>
        <row r="59">
          <cell r="C59">
            <v>40090</v>
          </cell>
          <cell r="D59">
            <v>62912151.294975445</v>
          </cell>
        </row>
        <row r="72">
          <cell r="C72">
            <v>35979</v>
          </cell>
          <cell r="D72">
            <v>63571753.350000031</v>
          </cell>
        </row>
        <row r="85">
          <cell r="C85">
            <v>14961</v>
          </cell>
          <cell r="D85">
            <v>11780599.332000004</v>
          </cell>
        </row>
        <row r="98">
          <cell r="C98">
            <v>27516</v>
          </cell>
          <cell r="D98">
            <v>62208861.035500035</v>
          </cell>
        </row>
        <row r="111">
          <cell r="C111">
            <v>7797</v>
          </cell>
          <cell r="D111">
            <v>11503414.5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5" transitionEvaluation="1">
    <tabColor theme="7" tint="-0.249977111117893"/>
  </sheetPr>
  <dimension ref="A1:J103"/>
  <sheetViews>
    <sheetView showGridLines="0" tabSelected="1" zoomScaleNormal="100" workbookViewId="0">
      <pane ySplit="4" topLeftCell="A5" activePane="bottomLeft" state="frozen"/>
      <selection pane="bottomLeft" activeCell="M17" sqref="M17"/>
    </sheetView>
  </sheetViews>
  <sheetFormatPr baseColWidth="10" defaultColWidth="11.109375" defaultRowHeight="13.2" x14ac:dyDescent="0.25"/>
  <cols>
    <col min="1" max="1" width="48.44140625" style="1" customWidth="1"/>
    <col min="2" max="2" width="13.6640625" style="6" customWidth="1"/>
    <col min="3" max="3" width="14" style="6" customWidth="1"/>
    <col min="4" max="5" width="13.6640625" style="1" customWidth="1"/>
    <col min="6" max="6" width="14" style="1" customWidth="1"/>
    <col min="7" max="7" width="11.109375" style="1"/>
    <col min="8" max="10" width="0" style="1" hidden="1" customWidth="1"/>
    <col min="11" max="16384" width="11.109375" style="1"/>
  </cols>
  <sheetData>
    <row r="1" spans="1:6" x14ac:dyDescent="0.25">
      <c r="A1" s="54" t="s">
        <v>0</v>
      </c>
      <c r="B1" s="54"/>
      <c r="C1" s="54"/>
      <c r="D1" s="54"/>
      <c r="E1" s="54"/>
      <c r="F1" s="54"/>
    </row>
    <row r="2" spans="1:6" x14ac:dyDescent="0.25">
      <c r="A2" s="54" t="s">
        <v>1</v>
      </c>
      <c r="B2" s="54"/>
      <c r="C2" s="54"/>
      <c r="D2" s="54"/>
      <c r="E2" s="54"/>
      <c r="F2" s="54"/>
    </row>
    <row r="4" spans="1:6" ht="19.8" customHeight="1" x14ac:dyDescent="0.25">
      <c r="A4" s="53" t="s">
        <v>2</v>
      </c>
      <c r="B4" s="49">
        <v>2018</v>
      </c>
      <c r="C4" s="49" t="s">
        <v>3</v>
      </c>
      <c r="D4" s="49">
        <v>2020</v>
      </c>
      <c r="E4" s="49">
        <v>2021</v>
      </c>
      <c r="F4" s="49">
        <v>2022</v>
      </c>
    </row>
    <row r="5" spans="1:6" x14ac:dyDescent="0.25">
      <c r="A5" s="2"/>
      <c r="B5" s="50"/>
      <c r="C5" s="50"/>
      <c r="D5" s="50"/>
      <c r="E5" s="51"/>
      <c r="F5" s="52"/>
    </row>
    <row r="6" spans="1:6" ht="17.25" customHeight="1" x14ac:dyDescent="0.25">
      <c r="A6" s="55" t="s">
        <v>4</v>
      </c>
      <c r="B6" s="55"/>
      <c r="C6" s="55"/>
      <c r="D6" s="55"/>
      <c r="E6" s="55"/>
      <c r="F6" s="55"/>
    </row>
    <row r="7" spans="1:6" ht="13.2" customHeight="1" x14ac:dyDescent="0.25">
      <c r="A7" s="48"/>
      <c r="B7" s="48"/>
      <c r="C7" s="48"/>
      <c r="D7" s="48"/>
      <c r="E7" s="48"/>
      <c r="F7" s="48"/>
    </row>
    <row r="8" spans="1:6" x14ac:dyDescent="0.25">
      <c r="A8" s="3" t="s">
        <v>5</v>
      </c>
      <c r="B8" s="4">
        <v>274163</v>
      </c>
      <c r="C8" s="5">
        <v>911829</v>
      </c>
      <c r="D8" s="4">
        <v>695932</v>
      </c>
      <c r="E8" s="5">
        <v>760430</v>
      </c>
      <c r="F8" s="5">
        <f>SUM(F10+F15)</f>
        <v>890760</v>
      </c>
    </row>
    <row r="9" spans="1:6" x14ac:dyDescent="0.25">
      <c r="A9" s="6"/>
      <c r="B9" s="7"/>
      <c r="C9" s="8"/>
      <c r="D9" s="7"/>
      <c r="E9" s="8"/>
      <c r="F9" s="9"/>
    </row>
    <row r="10" spans="1:6" ht="13.2" customHeight="1" x14ac:dyDescent="0.25">
      <c r="A10" s="10" t="s">
        <v>6</v>
      </c>
      <c r="B10" s="11" t="s">
        <v>7</v>
      </c>
      <c r="C10" s="12">
        <v>642343</v>
      </c>
      <c r="D10" s="11">
        <v>425220</v>
      </c>
      <c r="E10" s="12">
        <v>476892</v>
      </c>
      <c r="F10" s="12">
        <f>+F12+F13</f>
        <v>600297</v>
      </c>
    </row>
    <row r="11" spans="1:6" x14ac:dyDescent="0.25">
      <c r="B11" s="13"/>
      <c r="C11" s="8"/>
      <c r="D11" s="13"/>
      <c r="E11" s="8"/>
      <c r="F11" s="9"/>
    </row>
    <row r="12" spans="1:6" x14ac:dyDescent="0.25">
      <c r="A12" s="14" t="s">
        <v>8</v>
      </c>
      <c r="B12" s="11" t="s">
        <v>9</v>
      </c>
      <c r="C12" s="15">
        <v>635017</v>
      </c>
      <c r="D12" s="15">
        <v>417601</v>
      </c>
      <c r="E12" s="15">
        <v>468294</v>
      </c>
      <c r="F12" s="15">
        <f>'[1]Datos 02'!B45</f>
        <v>600297</v>
      </c>
    </row>
    <row r="13" spans="1:6" x14ac:dyDescent="0.25">
      <c r="A13" s="14" t="s">
        <v>10</v>
      </c>
      <c r="B13" s="7">
        <v>7079</v>
      </c>
      <c r="C13" s="15">
        <v>7326</v>
      </c>
      <c r="D13" s="7">
        <v>7619</v>
      </c>
      <c r="E13" s="15">
        <v>8598</v>
      </c>
      <c r="F13" s="16" t="s">
        <v>9</v>
      </c>
    </row>
    <row r="14" spans="1:6" x14ac:dyDescent="0.25">
      <c r="A14" s="17"/>
      <c r="B14" s="13"/>
      <c r="C14" s="8"/>
      <c r="D14" s="13"/>
      <c r="E14" s="8"/>
      <c r="F14" s="9"/>
    </row>
    <row r="15" spans="1:6" x14ac:dyDescent="0.25">
      <c r="A15" s="10" t="s">
        <v>11</v>
      </c>
      <c r="B15" s="13">
        <v>267084</v>
      </c>
      <c r="C15" s="18">
        <v>269486</v>
      </c>
      <c r="D15" s="13">
        <v>270712</v>
      </c>
      <c r="E15" s="18">
        <v>283538</v>
      </c>
      <c r="F15" s="18">
        <f>SUM(F17+F18+F19+F20+F21)</f>
        <v>290463</v>
      </c>
    </row>
    <row r="16" spans="1:6" x14ac:dyDescent="0.25">
      <c r="A16" s="10"/>
      <c r="B16" s="7"/>
      <c r="C16" s="8"/>
      <c r="D16" s="7"/>
      <c r="E16" s="8"/>
      <c r="F16" s="9"/>
    </row>
    <row r="17" spans="1:8" x14ac:dyDescent="0.25">
      <c r="A17" s="14" t="s">
        <v>12</v>
      </c>
      <c r="B17" s="7">
        <v>150547</v>
      </c>
      <c r="C17" s="15">
        <v>152593</v>
      </c>
      <c r="D17" s="7">
        <v>153064</v>
      </c>
      <c r="E17" s="15">
        <v>160222</v>
      </c>
      <c r="F17" s="15">
        <f>'[1]Datos 02'!B25</f>
        <v>164120</v>
      </c>
      <c r="H17" s="1">
        <f>F18+F19+F21</f>
        <v>111382</v>
      </c>
    </row>
    <row r="18" spans="1:8" x14ac:dyDescent="0.25">
      <c r="A18" s="1" t="s">
        <v>13</v>
      </c>
      <c r="B18" s="19">
        <v>38851</v>
      </c>
      <c r="C18" s="15">
        <v>39022</v>
      </c>
      <c r="D18" s="19">
        <v>38191</v>
      </c>
      <c r="E18" s="15">
        <v>38404</v>
      </c>
      <c r="F18" s="15">
        <f>'[1]Datos 02'!C59</f>
        <v>40090</v>
      </c>
      <c r="H18" s="1">
        <f>E18+E19+E21</f>
        <v>109794</v>
      </c>
    </row>
    <row r="19" spans="1:8" x14ac:dyDescent="0.25">
      <c r="A19" s="1" t="s">
        <v>14</v>
      </c>
      <c r="B19" s="19">
        <v>33871</v>
      </c>
      <c r="C19" s="15">
        <v>35264</v>
      </c>
      <c r="D19" s="19">
        <v>35902</v>
      </c>
      <c r="E19" s="15">
        <v>36144</v>
      </c>
      <c r="F19" s="15">
        <f>'[1]Datos 02'!C72</f>
        <v>35979</v>
      </c>
      <c r="H19" s="1">
        <f>D18+D19+D21</f>
        <v>105079</v>
      </c>
    </row>
    <row r="20" spans="1:8" x14ac:dyDescent="0.25">
      <c r="A20" s="14" t="s">
        <v>15</v>
      </c>
      <c r="B20" s="19">
        <v>12630</v>
      </c>
      <c r="C20" s="15">
        <v>11470</v>
      </c>
      <c r="D20" s="19">
        <v>12569</v>
      </c>
      <c r="E20" s="15">
        <v>13522</v>
      </c>
      <c r="F20" s="15">
        <f>'[1]Datos 02'!C85</f>
        <v>14961</v>
      </c>
      <c r="H20" s="1">
        <f>C18+C19+C21</f>
        <v>105423</v>
      </c>
    </row>
    <row r="21" spans="1:8" x14ac:dyDescent="0.25">
      <c r="A21" s="1" t="s">
        <v>16</v>
      </c>
      <c r="B21" s="20">
        <v>31185</v>
      </c>
      <c r="C21" s="21">
        <v>31137</v>
      </c>
      <c r="D21" s="20">
        <v>30986</v>
      </c>
      <c r="E21" s="21">
        <v>35246</v>
      </c>
      <c r="F21" s="22">
        <f>SUM(F22:F23)</f>
        <v>35313</v>
      </c>
      <c r="H21" s="1">
        <f>B18+B19+B21</f>
        <v>103907</v>
      </c>
    </row>
    <row r="22" spans="1:8" x14ac:dyDescent="0.25">
      <c r="A22" s="1" t="s">
        <v>17</v>
      </c>
      <c r="B22" s="7">
        <v>23750</v>
      </c>
      <c r="C22" s="15">
        <v>23613</v>
      </c>
      <c r="D22" s="7">
        <v>23494</v>
      </c>
      <c r="E22" s="15">
        <v>27522</v>
      </c>
      <c r="F22" s="15">
        <f>'[1]Datos 02'!C98</f>
        <v>27516</v>
      </c>
    </row>
    <row r="23" spans="1:8" x14ac:dyDescent="0.25">
      <c r="A23" s="1" t="s">
        <v>18</v>
      </c>
      <c r="B23" s="7">
        <v>7435</v>
      </c>
      <c r="C23" s="15">
        <v>7524</v>
      </c>
      <c r="D23" s="7">
        <v>7492</v>
      </c>
      <c r="E23" s="15">
        <v>7724</v>
      </c>
      <c r="F23" s="15">
        <f>'[1]Datos 02'!C111</f>
        <v>7797</v>
      </c>
    </row>
    <row r="24" spans="1:8" ht="12.6" customHeight="1" x14ac:dyDescent="0.25">
      <c r="A24" s="6"/>
      <c r="D24" s="6"/>
    </row>
    <row r="25" spans="1:8" ht="16.2" customHeight="1" x14ac:dyDescent="0.25">
      <c r="A25" s="55" t="s">
        <v>19</v>
      </c>
      <c r="B25" s="55"/>
      <c r="C25" s="55"/>
      <c r="D25" s="55"/>
      <c r="E25" s="55"/>
      <c r="F25" s="55"/>
    </row>
    <row r="26" spans="1:8" x14ac:dyDescent="0.25">
      <c r="A26" s="6"/>
      <c r="D26" s="6"/>
    </row>
    <row r="27" spans="1:8" x14ac:dyDescent="0.25">
      <c r="A27" s="3" t="s">
        <v>5</v>
      </c>
      <c r="B27" s="4">
        <v>389867856.76534545</v>
      </c>
      <c r="C27" s="4">
        <v>1080381324.3809395</v>
      </c>
      <c r="D27" s="4">
        <v>869042414.40257072</v>
      </c>
      <c r="E27" s="23">
        <v>972237811.20338702</v>
      </c>
      <c r="F27" s="5">
        <f>SUM(F29+F34)</f>
        <v>1140997724.869956</v>
      </c>
    </row>
    <row r="28" spans="1:8" ht="13.2" customHeight="1" x14ac:dyDescent="0.25">
      <c r="A28" s="6"/>
      <c r="B28" s="7"/>
      <c r="C28" s="7"/>
      <c r="D28" s="7"/>
      <c r="E28" s="8"/>
      <c r="F28" s="9"/>
    </row>
    <row r="29" spans="1:8" x14ac:dyDescent="0.25">
      <c r="A29" s="10" t="s">
        <v>6</v>
      </c>
      <c r="B29" s="20" t="s">
        <v>7</v>
      </c>
      <c r="C29" s="20">
        <v>675671760.48490059</v>
      </c>
      <c r="D29" s="20">
        <v>441372432.42888916</v>
      </c>
      <c r="E29" s="24">
        <v>517730465.70937902</v>
      </c>
      <c r="F29" s="12">
        <f>+F31+F32</f>
        <v>667063881.8699559</v>
      </c>
    </row>
    <row r="30" spans="1:8" x14ac:dyDescent="0.25">
      <c r="B30" s="13"/>
      <c r="C30" s="13"/>
      <c r="D30" s="13"/>
      <c r="E30" s="25"/>
      <c r="F30" s="18"/>
    </row>
    <row r="31" spans="1:8" x14ac:dyDescent="0.25">
      <c r="A31" s="14" t="s">
        <v>8</v>
      </c>
      <c r="B31" s="26" t="s">
        <v>9</v>
      </c>
      <c r="C31" s="26">
        <v>672326874.43000054</v>
      </c>
      <c r="D31" s="27">
        <v>437271188.98996603</v>
      </c>
      <c r="E31" s="27">
        <v>513846870.82998288</v>
      </c>
      <c r="F31" s="27">
        <f>'[1]Datos 02'!C45</f>
        <v>667063881.8699559</v>
      </c>
    </row>
    <row r="32" spans="1:8" x14ac:dyDescent="0.25">
      <c r="A32" s="14" t="s">
        <v>10</v>
      </c>
      <c r="B32" s="13">
        <v>3682101.785299988</v>
      </c>
      <c r="C32" s="13">
        <v>3344886.0549000166</v>
      </c>
      <c r="D32" s="8">
        <v>4101243.4389230916</v>
      </c>
      <c r="E32" s="8">
        <v>3883594.8793961415</v>
      </c>
      <c r="F32" s="16" t="s">
        <v>9</v>
      </c>
    </row>
    <row r="33" spans="1:10" x14ac:dyDescent="0.25">
      <c r="A33" s="17"/>
      <c r="B33" s="13"/>
      <c r="C33" s="13"/>
      <c r="D33" s="13"/>
      <c r="E33" s="25"/>
      <c r="F33" s="18"/>
    </row>
    <row r="34" spans="1:10" x14ac:dyDescent="0.25">
      <c r="A34" s="10" t="s">
        <v>11</v>
      </c>
      <c r="B34" s="13">
        <v>386185754.98004544</v>
      </c>
      <c r="C34" s="13">
        <v>404709563.89603895</v>
      </c>
      <c r="D34" s="13">
        <v>427669981.97368163</v>
      </c>
      <c r="E34" s="25">
        <v>454507345.49400806</v>
      </c>
      <c r="F34" s="18">
        <f>ROUNDDOWN(SUM(F36+F37+F38+F39+F41+F42),0)</f>
        <v>473933843</v>
      </c>
      <c r="H34" s="1">
        <f>E34-D34</f>
        <v>26837363.520326436</v>
      </c>
      <c r="J34" s="1">
        <f>F34-E34</f>
        <v>19426497.505991936</v>
      </c>
    </row>
    <row r="35" spans="1:10" x14ac:dyDescent="0.25">
      <c r="A35" s="10"/>
      <c r="B35" s="7"/>
      <c r="C35" s="7"/>
      <c r="D35" s="7"/>
      <c r="E35" s="8"/>
      <c r="F35" s="9"/>
    </row>
    <row r="36" spans="1:10" x14ac:dyDescent="0.25">
      <c r="A36" s="14" t="s">
        <v>12</v>
      </c>
      <c r="B36" s="7">
        <v>206382884.53004622</v>
      </c>
      <c r="C36" s="7">
        <v>215637341.66004044</v>
      </c>
      <c r="D36" s="7">
        <v>234787267.90000135</v>
      </c>
      <c r="E36" s="8">
        <v>250559207.81000704</v>
      </c>
      <c r="F36" s="9">
        <f>TRUNC('[1]Datos 02'!C25,0)</f>
        <v>261957064</v>
      </c>
      <c r="J36" s="1">
        <f t="shared" ref="J36:J42" si="0">F36-E36</f>
        <v>11397856.189992964</v>
      </c>
    </row>
    <row r="37" spans="1:10" x14ac:dyDescent="0.25">
      <c r="A37" s="1" t="s">
        <v>13</v>
      </c>
      <c r="B37" s="7">
        <v>52542298.519999102</v>
      </c>
      <c r="C37" s="7">
        <v>54815026.17099864</v>
      </c>
      <c r="D37" s="7">
        <v>57815106.371999115</v>
      </c>
      <c r="E37" s="8">
        <v>60561229.802001469</v>
      </c>
      <c r="F37" s="9">
        <f>'[1]Datos 02'!D59</f>
        <v>62912151.294975445</v>
      </c>
      <c r="J37" s="1">
        <f>F37-E37</f>
        <v>2350921.4929739758</v>
      </c>
    </row>
    <row r="38" spans="1:10" x14ac:dyDescent="0.25">
      <c r="A38" s="1" t="s">
        <v>14</v>
      </c>
      <c r="B38" s="7">
        <v>54340578.369999968</v>
      </c>
      <c r="C38" s="7">
        <v>58733858.530000016</v>
      </c>
      <c r="D38" s="7">
        <v>61220851.670000069</v>
      </c>
      <c r="E38" s="8">
        <v>62641776.13000004</v>
      </c>
      <c r="F38" s="9">
        <f>'[1]Datos 02'!D72</f>
        <v>63571753.350000031</v>
      </c>
      <c r="J38" s="1">
        <f t="shared" si="0"/>
        <v>929977.21999999136</v>
      </c>
    </row>
    <row r="39" spans="1:10" x14ac:dyDescent="0.25">
      <c r="A39" s="14" t="s">
        <v>15</v>
      </c>
      <c r="B39" s="7">
        <v>9019559.0599999987</v>
      </c>
      <c r="C39" s="7">
        <v>8658045.0799999982</v>
      </c>
      <c r="D39" s="7">
        <v>9717278.1916814186</v>
      </c>
      <c r="E39" s="8">
        <v>10480947.252000002</v>
      </c>
      <c r="F39" s="9">
        <f>'[1]Datos 02'!D85</f>
        <v>11780599.332000004</v>
      </c>
      <c r="J39" s="1">
        <f>F39-E39</f>
        <v>1299652.0800000019</v>
      </c>
    </row>
    <row r="40" spans="1:10" x14ac:dyDescent="0.25">
      <c r="A40" s="1" t="s">
        <v>16</v>
      </c>
      <c r="B40" s="13">
        <v>63900434.500000171</v>
      </c>
      <c r="C40" s="13">
        <v>66865292.454999886</v>
      </c>
      <c r="D40" s="13">
        <v>64129477.839999683</v>
      </c>
      <c r="E40" s="25">
        <v>70264184.499999553</v>
      </c>
      <c r="F40" s="18">
        <f>SUM(F41:F42)</f>
        <v>73712275.535500035</v>
      </c>
      <c r="I40" s="1">
        <f>F37+F38+F40</f>
        <v>200196180.18047553</v>
      </c>
      <c r="J40" s="1">
        <f t="shared" si="0"/>
        <v>3448091.0355004817</v>
      </c>
    </row>
    <row r="41" spans="1:10" x14ac:dyDescent="0.25">
      <c r="A41" s="1" t="s">
        <v>17</v>
      </c>
      <c r="B41" s="7">
        <v>54138583.000000171</v>
      </c>
      <c r="C41" s="7">
        <v>56672758.954999886</v>
      </c>
      <c r="D41" s="7">
        <v>53658095.339999683</v>
      </c>
      <c r="E41" s="8">
        <v>59284799.999999553</v>
      </c>
      <c r="F41" s="9">
        <f>'[1]Datos 02'!D98</f>
        <v>62208861.035500035</v>
      </c>
      <c r="J41" s="1">
        <f t="shared" si="0"/>
        <v>2924061.0355004817</v>
      </c>
    </row>
    <row r="42" spans="1:10" x14ac:dyDescent="0.25">
      <c r="A42" s="1" t="s">
        <v>18</v>
      </c>
      <c r="B42" s="7">
        <v>9761851.5</v>
      </c>
      <c r="C42" s="7">
        <v>10192533.5</v>
      </c>
      <c r="D42" s="7">
        <v>10471382.5</v>
      </c>
      <c r="E42" s="8">
        <v>10979384.5</v>
      </c>
      <c r="F42" s="9">
        <f>'[1]Datos 02'!D111</f>
        <v>11503414.5</v>
      </c>
      <c r="J42" s="1">
        <f t="shared" si="0"/>
        <v>524030</v>
      </c>
    </row>
    <row r="43" spans="1:10" x14ac:dyDescent="0.25">
      <c r="A43" s="6"/>
      <c r="B43" s="1"/>
      <c r="C43" s="1"/>
    </row>
    <row r="44" spans="1:10" x14ac:dyDescent="0.25">
      <c r="A44" s="55" t="s">
        <v>20</v>
      </c>
      <c r="B44" s="55"/>
      <c r="C44" s="55"/>
      <c r="D44" s="55"/>
      <c r="E44" s="55"/>
      <c r="F44" s="55"/>
    </row>
    <row r="45" spans="1:10" x14ac:dyDescent="0.25">
      <c r="A45" s="28"/>
      <c r="B45" s="28"/>
      <c r="C45" s="28"/>
      <c r="D45" s="29"/>
    </row>
    <row r="46" spans="1:10" x14ac:dyDescent="0.25">
      <c r="A46" s="3" t="s">
        <v>5</v>
      </c>
      <c r="B46" s="30">
        <v>1422.0294378356871</v>
      </c>
      <c r="C46" s="31">
        <v>1184.8508046804166</v>
      </c>
      <c r="D46" s="31">
        <v>1248.7461625598057</v>
      </c>
      <c r="E46" s="31">
        <v>1278.5368951821824</v>
      </c>
      <c r="F46" s="31">
        <f>+F27/F8</f>
        <v>1280.9260910570256</v>
      </c>
    </row>
    <row r="47" spans="1:10" s="34" customFormat="1" x14ac:dyDescent="0.25">
      <c r="A47" s="32"/>
      <c r="B47" s="33"/>
      <c r="C47" s="33"/>
      <c r="D47" s="33"/>
      <c r="E47" s="33"/>
      <c r="F47" s="33"/>
    </row>
    <row r="48" spans="1:10" x14ac:dyDescent="0.25">
      <c r="A48" s="10" t="s">
        <v>6</v>
      </c>
      <c r="B48" s="12" t="s">
        <v>7</v>
      </c>
      <c r="C48" s="31">
        <v>1051.8862359905854</v>
      </c>
      <c r="D48" s="31">
        <v>1037.986059989862</v>
      </c>
      <c r="E48" s="31">
        <v>1085.6346210659417</v>
      </c>
      <c r="F48" s="31">
        <f>+F29/F10</f>
        <v>1111.2230810248193</v>
      </c>
    </row>
    <row r="49" spans="1:10" x14ac:dyDescent="0.25">
      <c r="B49" s="35"/>
      <c r="C49" s="35"/>
      <c r="D49" s="35"/>
      <c r="E49" s="35"/>
      <c r="F49" s="35"/>
    </row>
    <row r="50" spans="1:10" x14ac:dyDescent="0.25">
      <c r="A50" s="14" t="s">
        <v>8</v>
      </c>
      <c r="B50" s="36" t="s">
        <v>9</v>
      </c>
      <c r="C50" s="37">
        <v>1058.7541348184388</v>
      </c>
      <c r="D50" s="35">
        <v>1047.1028301895014</v>
      </c>
      <c r="E50" s="35">
        <v>1097.2740860014924</v>
      </c>
      <c r="F50" s="35">
        <f>+F31/F12</f>
        <v>1111.2230810248193</v>
      </c>
    </row>
    <row r="51" spans="1:10" x14ac:dyDescent="0.25">
      <c r="A51" s="14" t="s">
        <v>10</v>
      </c>
      <c r="B51" s="38">
        <v>519.80478769075592</v>
      </c>
      <c r="C51" s="35">
        <v>528.83880226847032</v>
      </c>
      <c r="D51" s="39">
        <v>586.6851345934233</v>
      </c>
      <c r="E51" s="39">
        <v>579.00534074720736</v>
      </c>
      <c r="F51" s="16" t="s">
        <v>9</v>
      </c>
    </row>
    <row r="52" spans="1:10" x14ac:dyDescent="0.25">
      <c r="A52" s="17"/>
      <c r="B52" s="35"/>
      <c r="C52" s="35"/>
      <c r="D52" s="35"/>
      <c r="E52" s="35"/>
      <c r="F52" s="35"/>
    </row>
    <row r="53" spans="1:10" x14ac:dyDescent="0.25">
      <c r="A53" s="10" t="s">
        <v>11</v>
      </c>
      <c r="B53" s="31">
        <v>1445.9336949425851</v>
      </c>
      <c r="C53" s="31">
        <v>1501.783261082353</v>
      </c>
      <c r="D53" s="31">
        <v>1579.7969132276428</v>
      </c>
      <c r="E53" s="31">
        <v>1602.9856509321787</v>
      </c>
      <c r="F53" s="31">
        <f>+F34/F15</f>
        <v>1631.6496180236381</v>
      </c>
    </row>
    <row r="54" spans="1:10" x14ac:dyDescent="0.25">
      <c r="A54" s="10"/>
      <c r="B54" s="31"/>
      <c r="C54" s="31"/>
      <c r="D54" s="31"/>
      <c r="E54" s="31"/>
      <c r="F54" s="31"/>
    </row>
    <row r="55" spans="1:10" x14ac:dyDescent="0.25">
      <c r="A55" s="14" t="s">
        <v>12</v>
      </c>
      <c r="B55" s="35">
        <v>1370.886729925181</v>
      </c>
      <c r="C55" s="35">
        <v>1413.1535631388101</v>
      </c>
      <c r="D55" s="35">
        <v>1533.9156686092181</v>
      </c>
      <c r="E55" s="35">
        <v>1563.8252412902536</v>
      </c>
      <c r="F55" s="35">
        <f t="shared" ref="F55:F61" si="1">+F36/F17</f>
        <v>1596.1312698025836</v>
      </c>
    </row>
    <row r="56" spans="1:10" x14ac:dyDescent="0.25">
      <c r="A56" s="1" t="s">
        <v>13</v>
      </c>
      <c r="B56" s="35">
        <v>1352.4053053975213</v>
      </c>
      <c r="C56" s="35">
        <v>1404.721084798284</v>
      </c>
      <c r="D56" s="35">
        <v>1513.8411241391718</v>
      </c>
      <c r="E56" s="35">
        <v>1576.9510936881957</v>
      </c>
      <c r="F56" s="35">
        <f t="shared" si="1"/>
        <v>1569.2729183081926</v>
      </c>
      <c r="J56" s="1">
        <v>200196180.18047553</v>
      </c>
    </row>
    <row r="57" spans="1:10" x14ac:dyDescent="0.25">
      <c r="A57" s="1" t="s">
        <v>14</v>
      </c>
      <c r="B57" s="35">
        <v>1604.3393572672778</v>
      </c>
      <c r="C57" s="35">
        <v>1665.5472586774051</v>
      </c>
      <c r="D57" s="35">
        <v>1705.2212041111934</v>
      </c>
      <c r="E57" s="35">
        <v>1733.1168694665791</v>
      </c>
      <c r="F57" s="35">
        <f t="shared" si="1"/>
        <v>1766.9127365963489</v>
      </c>
      <c r="J57" s="1">
        <v>111382</v>
      </c>
    </row>
    <row r="58" spans="1:10" x14ac:dyDescent="0.25">
      <c r="A58" s="14" t="s">
        <v>15</v>
      </c>
      <c r="B58" s="35">
        <v>714.1376927949326</v>
      </c>
      <c r="C58" s="35">
        <v>754.84263993025263</v>
      </c>
      <c r="D58" s="35">
        <v>773.11466239807612</v>
      </c>
      <c r="E58" s="35">
        <v>775.10333175565756</v>
      </c>
      <c r="F58" s="35">
        <f t="shared" si="1"/>
        <v>787.42058231401677</v>
      </c>
      <c r="G58" s="40"/>
      <c r="J58" s="41">
        <f>J56/J57</f>
        <v>1797.3836004064888</v>
      </c>
    </row>
    <row r="59" spans="1:10" x14ac:dyDescent="0.25">
      <c r="A59" s="1" t="s">
        <v>16</v>
      </c>
      <c r="B59" s="31">
        <v>2049.0759820426542</v>
      </c>
      <c r="C59" s="31">
        <v>2147.4545542280853</v>
      </c>
      <c r="D59" s="31">
        <v>2069.6275040340697</v>
      </c>
      <c r="E59" s="31">
        <v>1993.536415479758</v>
      </c>
      <c r="F59" s="31">
        <f t="shared" si="1"/>
        <v>2087.3977157279201</v>
      </c>
    </row>
    <row r="60" spans="1:10" x14ac:dyDescent="0.25">
      <c r="A60" s="1" t="s">
        <v>17</v>
      </c>
      <c r="B60" s="35">
        <v>2279.5192842105334</v>
      </c>
      <c r="C60" s="35">
        <v>2400.0660210477231</v>
      </c>
      <c r="D60" s="35">
        <v>2283.9063309781086</v>
      </c>
      <c r="E60" s="35">
        <v>2154.087638979709</v>
      </c>
      <c r="F60" s="35">
        <f t="shared" si="1"/>
        <v>2260.8250121929073</v>
      </c>
    </row>
    <row r="61" spans="1:10" x14ac:dyDescent="0.25">
      <c r="A61" s="1" t="s">
        <v>18</v>
      </c>
      <c r="B61" s="35">
        <v>1312.9591795561532</v>
      </c>
      <c r="C61" s="35">
        <v>1354.669524189261</v>
      </c>
      <c r="D61" s="35">
        <v>1397.6751868659903</v>
      </c>
      <c r="E61" s="35">
        <v>1421.4635551527706</v>
      </c>
      <c r="F61" s="35">
        <f t="shared" si="1"/>
        <v>1475.3641785302038</v>
      </c>
    </row>
    <row r="62" spans="1:10" s="34" customFormat="1" ht="6.6" customHeight="1" x14ac:dyDescent="0.25">
      <c r="A62" s="42"/>
      <c r="B62" s="43"/>
      <c r="C62" s="43"/>
      <c r="D62" s="43"/>
      <c r="E62" s="44"/>
      <c r="F62" s="44"/>
    </row>
    <row r="63" spans="1:10" x14ac:dyDescent="0.25">
      <c r="A63" s="56" t="s">
        <v>21</v>
      </c>
      <c r="B63" s="56"/>
      <c r="C63" s="56"/>
      <c r="D63" s="56"/>
      <c r="E63" s="56"/>
      <c r="F63" s="56"/>
    </row>
    <row r="64" spans="1:10" x14ac:dyDescent="0.25">
      <c r="A64" s="45" t="s">
        <v>22</v>
      </c>
    </row>
    <row r="65" spans="1:10" x14ac:dyDescent="0.25">
      <c r="A65" s="1" t="s">
        <v>23</v>
      </c>
    </row>
    <row r="66" spans="1:10" s="6" customFormat="1" x14ac:dyDescent="0.25">
      <c r="A66" s="1" t="s">
        <v>24</v>
      </c>
      <c r="D66" s="1"/>
      <c r="E66" s="1"/>
      <c r="F66" s="1"/>
      <c r="G66" s="1"/>
      <c r="H66" s="1"/>
      <c r="I66" s="1"/>
      <c r="J66" s="1"/>
    </row>
    <row r="67" spans="1:10" s="6" customFormat="1" x14ac:dyDescent="0.25">
      <c r="A67" s="1" t="s">
        <v>25</v>
      </c>
      <c r="D67" s="1"/>
      <c r="E67" s="1"/>
      <c r="F67" s="1"/>
      <c r="G67" s="1"/>
      <c r="H67" s="1"/>
      <c r="I67" s="1"/>
      <c r="J67" s="1"/>
    </row>
    <row r="83" spans="6:6" x14ac:dyDescent="0.25">
      <c r="F83" s="46"/>
    </row>
    <row r="84" spans="6:6" x14ac:dyDescent="0.25">
      <c r="F84" s="46"/>
    </row>
    <row r="99" spans="1:6" x14ac:dyDescent="0.25">
      <c r="A99" s="47"/>
    </row>
    <row r="102" spans="1:6" x14ac:dyDescent="0.25">
      <c r="F102" s="46"/>
    </row>
    <row r="103" spans="1:6" x14ac:dyDescent="0.25">
      <c r="F103" s="46"/>
    </row>
  </sheetData>
  <mergeCells count="6">
    <mergeCell ref="A63:F63"/>
    <mergeCell ref="A1:F1"/>
    <mergeCell ref="A2:F2"/>
    <mergeCell ref="A6:F6"/>
    <mergeCell ref="A25:F25"/>
    <mergeCell ref="A44:F44"/>
  </mergeCells>
  <printOptions horizontalCentered="1" gridLinesSet="0"/>
  <pageMargins left="0.59055118110236227" right="0.59055118110236227" top="0.78740157480314965" bottom="0.78740157480314965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</vt:lpstr>
      <vt:lpstr>'Cuadro 2'!A_impresión_IM</vt:lpstr>
      <vt:lpstr>'Cuadro 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FLORES</dc:creator>
  <cp:lastModifiedBy>ITZEL FLORES</cp:lastModifiedBy>
  <cp:lastPrinted>2023-12-04T15:09:53Z</cp:lastPrinted>
  <dcterms:created xsi:type="dcterms:W3CDTF">2023-12-04T15:02:34Z</dcterms:created>
  <dcterms:modified xsi:type="dcterms:W3CDTF">2023-12-04T15:10:08Z</dcterms:modified>
</cp:coreProperties>
</file>